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9170" windowHeight="6960" tabRatio="877" activeTab="0"/>
  </bookViews>
  <sheets>
    <sheet name="Liga" sheetId="1" r:id="rId1"/>
  </sheets>
  <definedNames>
    <definedName name="_xlnm.Print_Area" localSheetId="0">'Liga'!$A$1:$L$54</definedName>
  </definedNames>
  <calcPr fullCalcOnLoad="1"/>
</workbook>
</file>

<file path=xl/sharedStrings.xml><?xml version="1.0" encoding="utf-8"?>
<sst xmlns="http://schemas.openxmlformats.org/spreadsheetml/2006/main" count="114" uniqueCount="75">
  <si>
    <t>Name</t>
  </si>
  <si>
    <t>Verein</t>
  </si>
  <si>
    <t>Gesamt</t>
  </si>
  <si>
    <t>SG Langenzersdorf</t>
  </si>
  <si>
    <t>ARLT Reinhard</t>
  </si>
  <si>
    <t>PSV St. Pölten</t>
  </si>
  <si>
    <t>1. Str</t>
  </si>
  <si>
    <t>2. Str</t>
  </si>
  <si>
    <t>1. Rd</t>
  </si>
  <si>
    <t>2. Rd</t>
  </si>
  <si>
    <t>3. Rd</t>
  </si>
  <si>
    <t>4. Rd</t>
  </si>
  <si>
    <t>5. Rd</t>
  </si>
  <si>
    <t>6. Rd</t>
  </si>
  <si>
    <t>HSV Langenlebarn</t>
  </si>
  <si>
    <t>Schnitt</t>
  </si>
  <si>
    <t>KUNZ-JIRMAR Christa</t>
  </si>
  <si>
    <t>Union-SHSV</t>
  </si>
  <si>
    <t>MAIER Richard</t>
  </si>
  <si>
    <r>
      <t xml:space="preserve">              LANDES-SCHÜTZENVERBAND FÜR NIEDERÖSTERREICH</t>
    </r>
    <r>
      <rPr>
        <sz val="10"/>
        <rFont val="Arial"/>
        <family val="2"/>
      </rPr>
      <t xml:space="preserve">
                   </t>
    </r>
    <r>
      <rPr>
        <sz val="12"/>
        <rFont val="Arial"/>
        <family val="2"/>
      </rPr>
      <t xml:space="preserve">    Landessportleiter FP Reinhard Arlt, 3105 Unterradlberg, Werksbachgasse 10</t>
    </r>
    <r>
      <rPr>
        <sz val="10"/>
        <rFont val="Arial"/>
        <family val="2"/>
      </rPr>
      <t xml:space="preserve">
                             Tel: 059133/307200, Mobil: 0664/8248917; Email: reinhard.arlt@polizei.gv.at</t>
    </r>
  </si>
  <si>
    <t>2.Rd</t>
  </si>
  <si>
    <t>JAUKER Christian</t>
  </si>
  <si>
    <t>LENITZ Franz</t>
  </si>
  <si>
    <t>Stock.</t>
  </si>
  <si>
    <t>FAUX Helmut</t>
  </si>
  <si>
    <t>Lale</t>
  </si>
  <si>
    <t>Dob</t>
  </si>
  <si>
    <t>SUSV Melk</t>
  </si>
  <si>
    <t>GWISS Peter</t>
  </si>
  <si>
    <t>Gruppe A: (über 535,00 Ringe)</t>
  </si>
  <si>
    <t>Gruppe B: (von 490,00 - 534,99 Ringe)</t>
  </si>
  <si>
    <t>Gruppe C: (unter 490 Ringe)</t>
  </si>
  <si>
    <t>KAWAN Oskar</t>
  </si>
  <si>
    <t>SG Baden</t>
  </si>
  <si>
    <t>Union SHSV</t>
  </si>
  <si>
    <t>AIGNER Ferdinand</t>
  </si>
  <si>
    <t>SV 1440 Krems</t>
  </si>
  <si>
    <t>KORINEK Karl jun.</t>
  </si>
  <si>
    <t>PROSENITSCH Johann</t>
  </si>
  <si>
    <t>JSG Waidhofen</t>
  </si>
  <si>
    <t>WEISS Erwin</t>
  </si>
  <si>
    <t>WILHELM Peter</t>
  </si>
  <si>
    <t>LEHNER Susanne</t>
  </si>
  <si>
    <t>SCHWAGER Stefan</t>
  </si>
  <si>
    <t>RIECK Herbert</t>
  </si>
  <si>
    <t>FAUX Helmut jun</t>
  </si>
  <si>
    <t>BRUNNBAUER Gerhard</t>
  </si>
  <si>
    <t>SPS Mank-Texingtal</t>
  </si>
  <si>
    <t>CZERNICH Adolf</t>
  </si>
  <si>
    <t>LM Gdf</t>
  </si>
  <si>
    <t>Weitra</t>
  </si>
  <si>
    <t>FUHRY Hans</t>
  </si>
  <si>
    <t>PSV Schwechat</t>
  </si>
  <si>
    <t>STRONDL Markus</t>
  </si>
  <si>
    <t>HSV Weitra</t>
  </si>
  <si>
    <t>BRUNNER Thomas</t>
  </si>
  <si>
    <t>VOMELA Michael</t>
  </si>
  <si>
    <t>SEIDL Matthias</t>
  </si>
  <si>
    <t>HSV Krems-Mautern</t>
  </si>
  <si>
    <t>REUSCHL Franz</t>
  </si>
  <si>
    <t>SSV Schusterwirt</t>
  </si>
  <si>
    <t>HESS Richard</t>
  </si>
  <si>
    <t>KUBESCH Gotthard</t>
  </si>
  <si>
    <t>BECK Klaus</t>
  </si>
  <si>
    <t>WEINZETTEL Erwin</t>
  </si>
  <si>
    <t>Union Priv. SK St. Pölten</t>
  </si>
  <si>
    <t>JSG Waidhofen/Thaya</t>
  </si>
  <si>
    <t>EILENBERGER Gottfried</t>
  </si>
  <si>
    <t>KRAUTSACK Ernst</t>
  </si>
  <si>
    <t>USHSV</t>
  </si>
  <si>
    <t>METZL Gernot</t>
  </si>
  <si>
    <t>priv.</t>
  </si>
  <si>
    <t>St. Pölten, am 11.06.2019</t>
  </si>
  <si>
    <t>Ergebnisliste Sportpistolen - Liga 3. Runde 2019</t>
  </si>
  <si>
    <t>EILENBERGER Regina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</si>
</sst>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0.0"/>
    <numFmt numFmtId="187" formatCode="&quot;Ja&quot;;&quot;Ja&quot;;&quot;Nein&quot;"/>
    <numFmt numFmtId="188" formatCode="&quot;Wahr&quot;;&quot;Wahr&quot;;&quot;Falsch&quot;"/>
    <numFmt numFmtId="189" formatCode="&quot;Ein&quot;;&quot;Ein&quot;;&quot;Aus&quot;"/>
    <numFmt numFmtId="190" formatCode="[$€-2]\ #,##0.00_);[Red]\([$€-2]\ #,##0.00\)"/>
    <numFmt numFmtId="191" formatCode="0_ ;[Red]\-0\ "/>
    <numFmt numFmtId="192" formatCode="&quot;€&quot;\ #,##0.00"/>
  </numFmts>
  <fonts count="4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sz val="14"/>
      <name val="Arial Black"/>
      <family val="2"/>
    </font>
    <font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86" fontId="0" fillId="0" borderId="1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11" fillId="0" borderId="0" xfId="0" applyFont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</xdr:col>
      <xdr:colOff>457200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</xdr:row>
      <xdr:rowOff>85725</xdr:rowOff>
    </xdr:from>
    <xdr:to>
      <xdr:col>1</xdr:col>
      <xdr:colOff>457200</xdr:colOff>
      <xdr:row>2</xdr:row>
      <xdr:rowOff>19050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4765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61"/>
  <sheetViews>
    <sheetView tabSelected="1" workbookViewId="0" topLeftCell="A49">
      <selection activeCell="F8" sqref="F8"/>
    </sheetView>
  </sheetViews>
  <sheetFormatPr defaultColWidth="11.421875" defaultRowHeight="12.75"/>
  <cols>
    <col min="1" max="1" width="4.00390625" style="1" bestFit="1" customWidth="1"/>
    <col min="2" max="2" width="23.00390625" style="0" customWidth="1"/>
    <col min="3" max="3" width="19.421875" style="9" bestFit="1" customWidth="1"/>
    <col min="4" max="4" width="6.140625" style="0" customWidth="1"/>
    <col min="5" max="5" width="6.140625" style="1" customWidth="1"/>
    <col min="6" max="6" width="6.140625" style="0" customWidth="1"/>
    <col min="7" max="7" width="6.140625" style="2" customWidth="1"/>
    <col min="8" max="9" width="6.140625" style="0" customWidth="1"/>
    <col min="10" max="10" width="7.00390625" style="0" customWidth="1"/>
    <col min="11" max="12" width="5.00390625" style="0" customWidth="1"/>
    <col min="13" max="13" width="7.7109375" style="0" bestFit="1" customWidth="1"/>
    <col min="15" max="15" width="5.8515625" style="0" customWidth="1"/>
    <col min="16" max="16" width="25.8515625" style="0" bestFit="1" customWidth="1"/>
  </cols>
  <sheetData>
    <row r="2" spans="1:12" s="2" customFormat="1" ht="55.5" customHeight="1">
      <c r="A2" s="49" t="s">
        <v>19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4" spans="1:19" s="2" customFormat="1" ht="20.25">
      <c r="A4" s="48" t="s">
        <v>73</v>
      </c>
      <c r="B4" s="48"/>
      <c r="C4" s="48"/>
      <c r="D4" s="48"/>
      <c r="E4" s="48"/>
      <c r="F4" s="48"/>
      <c r="G4" s="48"/>
      <c r="H4" s="48"/>
      <c r="I4" s="48"/>
      <c r="J4" s="48"/>
      <c r="K4" s="48"/>
      <c r="O4" s="8"/>
      <c r="P4" s="33"/>
      <c r="Q4" s="32"/>
      <c r="R4" s="34"/>
      <c r="S4" s="34"/>
    </row>
    <row r="6" spans="1:12" ht="12.75">
      <c r="A6" s="5"/>
      <c r="D6" s="1"/>
      <c r="F6" s="1"/>
      <c r="G6" s="5"/>
      <c r="H6" s="6"/>
      <c r="I6" s="6"/>
      <c r="J6" s="1"/>
      <c r="L6" s="10" t="s">
        <v>72</v>
      </c>
    </row>
    <row r="7" spans="1:12" ht="12.75">
      <c r="A7" s="5"/>
      <c r="D7" s="1"/>
      <c r="F7" s="1"/>
      <c r="G7" s="5"/>
      <c r="H7" s="6"/>
      <c r="I7" s="6"/>
      <c r="J7" s="1"/>
      <c r="L7" s="10"/>
    </row>
    <row r="8" spans="1:15" s="2" customFormat="1" ht="12.75">
      <c r="A8" s="5"/>
      <c r="C8" s="11"/>
      <c r="D8" s="5" t="s">
        <v>23</v>
      </c>
      <c r="E8" s="5" t="s">
        <v>26</v>
      </c>
      <c r="F8" s="5" t="s">
        <v>71</v>
      </c>
      <c r="G8" s="5" t="s">
        <v>49</v>
      </c>
      <c r="H8" s="5" t="s">
        <v>50</v>
      </c>
      <c r="I8" s="5" t="s">
        <v>25</v>
      </c>
      <c r="J8" s="5"/>
      <c r="L8" s="35"/>
      <c r="O8"/>
    </row>
    <row r="9" spans="1:10" ht="15.75">
      <c r="A9" s="23" t="s">
        <v>31</v>
      </c>
      <c r="D9" s="1"/>
      <c r="F9" s="1"/>
      <c r="G9" s="5"/>
      <c r="H9" s="6"/>
      <c r="I9" s="6"/>
      <c r="J9" s="1"/>
    </row>
    <row r="10" spans="1:10" ht="15.75">
      <c r="A10" s="45"/>
      <c r="D10" s="1"/>
      <c r="F10" s="1"/>
      <c r="G10" s="5"/>
      <c r="H10" s="6"/>
      <c r="I10" s="6"/>
      <c r="J10" s="1"/>
    </row>
    <row r="11" spans="1:13" ht="12.75">
      <c r="A11" s="12"/>
      <c r="B11" s="13" t="s">
        <v>0</v>
      </c>
      <c r="C11" s="18" t="s">
        <v>1</v>
      </c>
      <c r="D11" s="12" t="s">
        <v>8</v>
      </c>
      <c r="E11" s="12" t="s">
        <v>9</v>
      </c>
      <c r="F11" s="12" t="s">
        <v>10</v>
      </c>
      <c r="G11" s="12" t="s">
        <v>11</v>
      </c>
      <c r="H11" s="12" t="s">
        <v>12</v>
      </c>
      <c r="I11" s="12" t="s">
        <v>13</v>
      </c>
      <c r="J11" s="12" t="s">
        <v>2</v>
      </c>
      <c r="K11" s="12" t="s">
        <v>6</v>
      </c>
      <c r="L11" s="12" t="s">
        <v>7</v>
      </c>
      <c r="M11" s="12" t="s">
        <v>15</v>
      </c>
    </row>
    <row r="12" spans="1:13" ht="12.75">
      <c r="A12" s="16">
        <v>1</v>
      </c>
      <c r="B12" s="19" t="s">
        <v>38</v>
      </c>
      <c r="C12" s="15" t="s">
        <v>14</v>
      </c>
      <c r="D12" s="20">
        <v>477</v>
      </c>
      <c r="E12" s="20">
        <v>531</v>
      </c>
      <c r="F12" s="20">
        <v>498</v>
      </c>
      <c r="G12" s="38"/>
      <c r="H12" s="20">
        <v>0</v>
      </c>
      <c r="I12" s="20">
        <v>0</v>
      </c>
      <c r="J12" s="12">
        <f aca="true" t="shared" si="0" ref="J12:J28">SUM(D12:I12)-K12-L12</f>
        <v>1506</v>
      </c>
      <c r="K12" s="29">
        <f aca="true" t="shared" si="1" ref="K12:K28">SMALL(D12:I12,2)</f>
        <v>0</v>
      </c>
      <c r="L12" s="29">
        <f aca="true" t="shared" si="2" ref="L12:L28">SMALL(D12:I12,1)</f>
        <v>0</v>
      </c>
      <c r="M12" s="24">
        <f aca="true" t="shared" si="3" ref="M12:M28">J12/4</f>
        <v>376.5</v>
      </c>
    </row>
    <row r="13" spans="1:13" ht="12.75">
      <c r="A13" s="16">
        <v>2</v>
      </c>
      <c r="B13" s="17" t="s">
        <v>28</v>
      </c>
      <c r="C13" s="17" t="s">
        <v>27</v>
      </c>
      <c r="D13" s="20">
        <v>462</v>
      </c>
      <c r="E13" s="20">
        <v>464</v>
      </c>
      <c r="F13" s="20">
        <v>471</v>
      </c>
      <c r="G13" s="38"/>
      <c r="H13" s="20">
        <v>0</v>
      </c>
      <c r="I13" s="20">
        <v>0</v>
      </c>
      <c r="J13" s="12">
        <f t="shared" si="0"/>
        <v>1397</v>
      </c>
      <c r="K13" s="29">
        <f t="shared" si="1"/>
        <v>0</v>
      </c>
      <c r="L13" s="29">
        <f t="shared" si="2"/>
        <v>0</v>
      </c>
      <c r="M13" s="24">
        <f t="shared" si="3"/>
        <v>349.25</v>
      </c>
    </row>
    <row r="14" spans="1:13" ht="12.75">
      <c r="A14" s="14">
        <v>3</v>
      </c>
      <c r="B14" s="19" t="s">
        <v>62</v>
      </c>
      <c r="C14" s="15" t="s">
        <v>47</v>
      </c>
      <c r="D14" s="20">
        <v>461</v>
      </c>
      <c r="E14" s="20">
        <v>448</v>
      </c>
      <c r="F14" s="20">
        <v>453</v>
      </c>
      <c r="G14" s="38"/>
      <c r="H14" s="20">
        <v>0</v>
      </c>
      <c r="I14" s="20">
        <v>0</v>
      </c>
      <c r="J14" s="12">
        <f t="shared" si="0"/>
        <v>1362</v>
      </c>
      <c r="K14" s="29">
        <f t="shared" si="1"/>
        <v>0</v>
      </c>
      <c r="L14" s="29">
        <f t="shared" si="2"/>
        <v>0</v>
      </c>
      <c r="M14" s="24">
        <f t="shared" si="3"/>
        <v>340.5</v>
      </c>
    </row>
    <row r="15" spans="1:13" ht="12.75">
      <c r="A15" s="16">
        <v>4</v>
      </c>
      <c r="B15" s="17" t="s">
        <v>37</v>
      </c>
      <c r="C15" s="17" t="s">
        <v>14</v>
      </c>
      <c r="D15" s="20">
        <v>454</v>
      </c>
      <c r="E15" s="20">
        <v>440</v>
      </c>
      <c r="F15" s="20">
        <v>449</v>
      </c>
      <c r="G15" s="38"/>
      <c r="H15" s="20">
        <v>0</v>
      </c>
      <c r="I15" s="20">
        <v>0</v>
      </c>
      <c r="J15" s="12">
        <f t="shared" si="0"/>
        <v>1343</v>
      </c>
      <c r="K15" s="29">
        <f t="shared" si="1"/>
        <v>0</v>
      </c>
      <c r="L15" s="29">
        <f t="shared" si="2"/>
        <v>0</v>
      </c>
      <c r="M15" s="24">
        <f t="shared" si="3"/>
        <v>335.75</v>
      </c>
    </row>
    <row r="16" spans="1:13" ht="12.75">
      <c r="A16" s="16">
        <v>5</v>
      </c>
      <c r="B16" s="17" t="s">
        <v>21</v>
      </c>
      <c r="C16" s="17" t="s">
        <v>14</v>
      </c>
      <c r="D16" s="20">
        <v>437</v>
      </c>
      <c r="E16" s="20">
        <v>468</v>
      </c>
      <c r="F16" s="20">
        <v>436</v>
      </c>
      <c r="G16" s="38"/>
      <c r="H16" s="20">
        <v>0</v>
      </c>
      <c r="I16" s="20">
        <v>0</v>
      </c>
      <c r="J16" s="12">
        <f t="shared" si="0"/>
        <v>1341</v>
      </c>
      <c r="K16" s="29">
        <f t="shared" si="1"/>
        <v>0</v>
      </c>
      <c r="L16" s="29">
        <f t="shared" si="2"/>
        <v>0</v>
      </c>
      <c r="M16" s="24">
        <f t="shared" si="3"/>
        <v>335.25</v>
      </c>
    </row>
    <row r="17" spans="1:13" ht="12.75">
      <c r="A17" s="14">
        <v>6</v>
      </c>
      <c r="B17" s="17" t="s">
        <v>41</v>
      </c>
      <c r="C17" s="17" t="s">
        <v>66</v>
      </c>
      <c r="D17" s="20">
        <v>428</v>
      </c>
      <c r="E17" s="20">
        <v>459</v>
      </c>
      <c r="F17" s="20">
        <v>435</v>
      </c>
      <c r="G17" s="38"/>
      <c r="H17" s="20">
        <v>0</v>
      </c>
      <c r="I17" s="20">
        <v>0</v>
      </c>
      <c r="J17" s="12">
        <f t="shared" si="0"/>
        <v>1322</v>
      </c>
      <c r="K17" s="29">
        <f t="shared" si="1"/>
        <v>0</v>
      </c>
      <c r="L17" s="29">
        <f t="shared" si="2"/>
        <v>0</v>
      </c>
      <c r="M17" s="24">
        <f t="shared" si="3"/>
        <v>330.5</v>
      </c>
    </row>
    <row r="18" spans="1:13" ht="12.75">
      <c r="A18" s="16">
        <v>7</v>
      </c>
      <c r="B18" s="17" t="s">
        <v>46</v>
      </c>
      <c r="C18" s="17" t="s">
        <v>47</v>
      </c>
      <c r="D18" s="20">
        <v>445</v>
      </c>
      <c r="E18" s="20">
        <v>443</v>
      </c>
      <c r="F18" s="20">
        <v>425</v>
      </c>
      <c r="G18" s="38"/>
      <c r="H18" s="20">
        <v>0</v>
      </c>
      <c r="I18" s="20">
        <v>0</v>
      </c>
      <c r="J18" s="12">
        <f t="shared" si="0"/>
        <v>1313</v>
      </c>
      <c r="K18" s="29">
        <f t="shared" si="1"/>
        <v>0</v>
      </c>
      <c r="L18" s="29">
        <f t="shared" si="2"/>
        <v>0</v>
      </c>
      <c r="M18" s="24">
        <f t="shared" si="3"/>
        <v>328.25</v>
      </c>
    </row>
    <row r="19" spans="1:13" ht="12.75">
      <c r="A19" s="16">
        <v>8</v>
      </c>
      <c r="B19" s="17" t="s">
        <v>32</v>
      </c>
      <c r="C19" s="17" t="s">
        <v>33</v>
      </c>
      <c r="D19" s="20">
        <v>391</v>
      </c>
      <c r="E19" s="20">
        <v>443</v>
      </c>
      <c r="F19" s="20">
        <v>423</v>
      </c>
      <c r="G19" s="38"/>
      <c r="H19" s="20">
        <v>0</v>
      </c>
      <c r="I19" s="20">
        <v>0</v>
      </c>
      <c r="J19" s="12">
        <f t="shared" si="0"/>
        <v>1257</v>
      </c>
      <c r="K19" s="29">
        <f t="shared" si="1"/>
        <v>0</v>
      </c>
      <c r="L19" s="29">
        <f t="shared" si="2"/>
        <v>0</v>
      </c>
      <c r="M19" s="24">
        <f t="shared" si="3"/>
        <v>314.25</v>
      </c>
    </row>
    <row r="20" spans="1:13" ht="12.75">
      <c r="A20" s="14">
        <v>9</v>
      </c>
      <c r="B20" s="17" t="s">
        <v>70</v>
      </c>
      <c r="C20" s="44" t="s">
        <v>3</v>
      </c>
      <c r="D20" s="14">
        <v>0</v>
      </c>
      <c r="E20" s="14">
        <v>469</v>
      </c>
      <c r="F20" s="20">
        <v>486</v>
      </c>
      <c r="G20" s="38"/>
      <c r="H20" s="20">
        <v>0</v>
      </c>
      <c r="I20" s="20">
        <v>0</v>
      </c>
      <c r="J20" s="12">
        <f t="shared" si="0"/>
        <v>955</v>
      </c>
      <c r="K20" s="29">
        <f t="shared" si="1"/>
        <v>0</v>
      </c>
      <c r="L20" s="29">
        <f t="shared" si="2"/>
        <v>0</v>
      </c>
      <c r="M20" s="24">
        <f t="shared" si="3"/>
        <v>238.75</v>
      </c>
    </row>
    <row r="21" spans="1:13" ht="12.75">
      <c r="A21" s="16">
        <v>10</v>
      </c>
      <c r="B21" s="17" t="s">
        <v>63</v>
      </c>
      <c r="C21" s="17" t="s">
        <v>3</v>
      </c>
      <c r="D21" s="20">
        <v>438</v>
      </c>
      <c r="E21" s="20">
        <v>0</v>
      </c>
      <c r="F21" s="20">
        <v>498</v>
      </c>
      <c r="G21" s="38"/>
      <c r="H21" s="20">
        <v>0</v>
      </c>
      <c r="I21" s="20">
        <v>0</v>
      </c>
      <c r="J21" s="12">
        <f t="shared" si="0"/>
        <v>936</v>
      </c>
      <c r="K21" s="29">
        <f t="shared" si="1"/>
        <v>0</v>
      </c>
      <c r="L21" s="29">
        <f t="shared" si="2"/>
        <v>0</v>
      </c>
      <c r="M21" s="24">
        <f t="shared" si="3"/>
        <v>234</v>
      </c>
    </row>
    <row r="22" spans="1:13" ht="12.75">
      <c r="A22" s="16">
        <v>11</v>
      </c>
      <c r="B22" s="17" t="s">
        <v>16</v>
      </c>
      <c r="C22" s="17" t="s">
        <v>17</v>
      </c>
      <c r="D22" s="20">
        <v>452</v>
      </c>
      <c r="E22" s="20">
        <v>470</v>
      </c>
      <c r="F22" s="20">
        <v>0</v>
      </c>
      <c r="G22" s="38"/>
      <c r="H22" s="20">
        <v>0</v>
      </c>
      <c r="I22" s="20">
        <v>0</v>
      </c>
      <c r="J22" s="12">
        <f t="shared" si="0"/>
        <v>922</v>
      </c>
      <c r="K22" s="29">
        <f t="shared" si="1"/>
        <v>0</v>
      </c>
      <c r="L22" s="29">
        <f t="shared" si="2"/>
        <v>0</v>
      </c>
      <c r="M22" s="24">
        <f t="shared" si="3"/>
        <v>230.5</v>
      </c>
    </row>
    <row r="23" spans="1:13" ht="12.75">
      <c r="A23" s="14">
        <v>12</v>
      </c>
      <c r="B23" s="17" t="s">
        <v>22</v>
      </c>
      <c r="C23" s="15" t="s">
        <v>3</v>
      </c>
      <c r="D23" s="20">
        <v>466</v>
      </c>
      <c r="E23" s="20">
        <v>0</v>
      </c>
      <c r="F23" s="20">
        <v>427</v>
      </c>
      <c r="G23" s="38"/>
      <c r="H23" s="20">
        <v>0</v>
      </c>
      <c r="I23" s="20">
        <v>0</v>
      </c>
      <c r="J23" s="12">
        <f t="shared" si="0"/>
        <v>893</v>
      </c>
      <c r="K23" s="29">
        <f t="shared" si="1"/>
        <v>0</v>
      </c>
      <c r="L23" s="29">
        <f t="shared" si="2"/>
        <v>0</v>
      </c>
      <c r="M23" s="24">
        <f t="shared" si="3"/>
        <v>223.25</v>
      </c>
    </row>
    <row r="24" spans="1:13" ht="12.75">
      <c r="A24" s="16">
        <v>13</v>
      </c>
      <c r="B24" s="17" t="s">
        <v>64</v>
      </c>
      <c r="C24" s="17" t="s">
        <v>65</v>
      </c>
      <c r="D24" s="20">
        <v>432</v>
      </c>
      <c r="E24" s="20">
        <v>0</v>
      </c>
      <c r="F24" s="20">
        <v>444</v>
      </c>
      <c r="G24" s="38"/>
      <c r="H24" s="20">
        <v>0</v>
      </c>
      <c r="I24" s="20">
        <v>0</v>
      </c>
      <c r="J24" s="12">
        <f t="shared" si="0"/>
        <v>876</v>
      </c>
      <c r="K24" s="29">
        <f t="shared" si="1"/>
        <v>0</v>
      </c>
      <c r="L24" s="29">
        <f t="shared" si="2"/>
        <v>0</v>
      </c>
      <c r="M24" s="24">
        <f t="shared" si="3"/>
        <v>219</v>
      </c>
    </row>
    <row r="25" spans="1:13" ht="12.75">
      <c r="A25" s="16">
        <v>14</v>
      </c>
      <c r="B25" s="19" t="s">
        <v>42</v>
      </c>
      <c r="C25" s="37" t="s">
        <v>36</v>
      </c>
      <c r="D25" s="20">
        <v>445</v>
      </c>
      <c r="E25" s="20">
        <v>0</v>
      </c>
      <c r="F25" s="20">
        <v>389</v>
      </c>
      <c r="G25" s="38"/>
      <c r="H25" s="20">
        <v>0</v>
      </c>
      <c r="I25" s="20">
        <v>0</v>
      </c>
      <c r="J25" s="12">
        <f t="shared" si="0"/>
        <v>834</v>
      </c>
      <c r="K25" s="29">
        <f t="shared" si="1"/>
        <v>0</v>
      </c>
      <c r="L25" s="29">
        <f t="shared" si="2"/>
        <v>0</v>
      </c>
      <c r="M25" s="24">
        <f t="shared" si="3"/>
        <v>208.5</v>
      </c>
    </row>
    <row r="26" spans="1:13" ht="12.75">
      <c r="A26" s="14">
        <v>15</v>
      </c>
      <c r="B26" s="17" t="s">
        <v>48</v>
      </c>
      <c r="C26" s="17" t="s">
        <v>47</v>
      </c>
      <c r="D26" s="20">
        <v>353</v>
      </c>
      <c r="E26" s="20">
        <v>393</v>
      </c>
      <c r="F26" s="20">
        <v>0</v>
      </c>
      <c r="G26" s="38"/>
      <c r="H26" s="20">
        <v>0</v>
      </c>
      <c r="I26" s="20">
        <v>0</v>
      </c>
      <c r="J26" s="12">
        <f t="shared" si="0"/>
        <v>746</v>
      </c>
      <c r="K26" s="29">
        <f t="shared" si="1"/>
        <v>0</v>
      </c>
      <c r="L26" s="29">
        <f t="shared" si="2"/>
        <v>0</v>
      </c>
      <c r="M26" s="24">
        <f t="shared" si="3"/>
        <v>186.5</v>
      </c>
    </row>
    <row r="27" spans="1:13" ht="12.75">
      <c r="A27" s="16">
        <v>16</v>
      </c>
      <c r="B27" s="17" t="s">
        <v>68</v>
      </c>
      <c r="C27" s="44" t="s">
        <v>69</v>
      </c>
      <c r="D27" s="14">
        <v>0</v>
      </c>
      <c r="E27" s="46">
        <v>479</v>
      </c>
      <c r="F27" s="20">
        <v>0</v>
      </c>
      <c r="G27" s="38"/>
      <c r="H27" s="20">
        <v>0</v>
      </c>
      <c r="I27" s="20">
        <v>0</v>
      </c>
      <c r="J27" s="12">
        <f t="shared" si="0"/>
        <v>479</v>
      </c>
      <c r="K27" s="29">
        <f t="shared" si="1"/>
        <v>0</v>
      </c>
      <c r="L27" s="29">
        <f t="shared" si="2"/>
        <v>0</v>
      </c>
      <c r="M27" s="24">
        <f t="shared" si="3"/>
        <v>119.75</v>
      </c>
    </row>
    <row r="28" spans="1:13" ht="12.75">
      <c r="A28" s="16">
        <v>17</v>
      </c>
      <c r="B28" s="17" t="s">
        <v>35</v>
      </c>
      <c r="C28" s="17" t="s">
        <v>36</v>
      </c>
      <c r="D28" s="20">
        <v>428</v>
      </c>
      <c r="E28" s="20">
        <v>0</v>
      </c>
      <c r="F28" s="20">
        <v>0</v>
      </c>
      <c r="G28" s="38"/>
      <c r="H28" s="20">
        <v>0</v>
      </c>
      <c r="I28" s="20">
        <v>0</v>
      </c>
      <c r="J28" s="12">
        <f t="shared" si="0"/>
        <v>428</v>
      </c>
      <c r="K28" s="29">
        <f t="shared" si="1"/>
        <v>0</v>
      </c>
      <c r="L28" s="29">
        <f t="shared" si="2"/>
        <v>0</v>
      </c>
      <c r="M28" s="24">
        <f t="shared" si="3"/>
        <v>107</v>
      </c>
    </row>
    <row r="29" spans="1:13" ht="12.75">
      <c r="A29" s="8"/>
      <c r="B29" s="30"/>
      <c r="C29" s="4"/>
      <c r="D29" s="27"/>
      <c r="E29" s="27"/>
      <c r="F29" s="27"/>
      <c r="G29" s="34"/>
      <c r="H29" s="27"/>
      <c r="I29" s="27"/>
      <c r="J29" s="22"/>
      <c r="K29" s="31"/>
      <c r="L29" s="31"/>
      <c r="M29" s="25"/>
    </row>
    <row r="30" spans="1:13" ht="12.75">
      <c r="A30" s="8"/>
      <c r="B30" s="30"/>
      <c r="C30" s="4"/>
      <c r="D30" s="27"/>
      <c r="E30" s="27"/>
      <c r="F30" s="27"/>
      <c r="G30" s="34"/>
      <c r="H30" s="27"/>
      <c r="I30" s="27"/>
      <c r="J30" s="22"/>
      <c r="K30" s="31"/>
      <c r="L30" s="31"/>
      <c r="M30" s="25"/>
    </row>
    <row r="31" spans="1:13" ht="15.75">
      <c r="A31" s="23" t="s">
        <v>30</v>
      </c>
      <c r="D31" s="1"/>
      <c r="F31" s="1"/>
      <c r="G31" s="5"/>
      <c r="H31" s="6"/>
      <c r="I31" s="6"/>
      <c r="J31" s="1"/>
      <c r="M31" s="1"/>
    </row>
    <row r="32" spans="1:13" ht="15.75">
      <c r="A32" s="45"/>
      <c r="D32" s="1"/>
      <c r="F32" s="1"/>
      <c r="G32" s="5"/>
      <c r="H32" s="6"/>
      <c r="I32" s="6"/>
      <c r="J32" s="1"/>
      <c r="M32" s="1"/>
    </row>
    <row r="33" spans="1:13" ht="12.75">
      <c r="A33" s="12"/>
      <c r="B33" s="13" t="s">
        <v>0</v>
      </c>
      <c r="C33" s="18" t="s">
        <v>1</v>
      </c>
      <c r="D33" s="12" t="s">
        <v>8</v>
      </c>
      <c r="E33" s="12" t="s">
        <v>20</v>
      </c>
      <c r="F33" s="12" t="s">
        <v>10</v>
      </c>
      <c r="G33" s="12" t="s">
        <v>11</v>
      </c>
      <c r="H33" s="12" t="s">
        <v>12</v>
      </c>
      <c r="I33" s="12" t="s">
        <v>13</v>
      </c>
      <c r="J33" s="12" t="s">
        <v>2</v>
      </c>
      <c r="K33" s="12" t="s">
        <v>6</v>
      </c>
      <c r="L33" s="12" t="s">
        <v>7</v>
      </c>
      <c r="M33" s="12" t="s">
        <v>15</v>
      </c>
    </row>
    <row r="34" spans="1:13" ht="12.75">
      <c r="A34" s="14">
        <v>1</v>
      </c>
      <c r="B34" s="19" t="s">
        <v>45</v>
      </c>
      <c r="C34" s="21" t="s">
        <v>27</v>
      </c>
      <c r="D34" s="20">
        <v>492</v>
      </c>
      <c r="E34" s="20">
        <v>515</v>
      </c>
      <c r="F34" s="20">
        <v>513</v>
      </c>
      <c r="G34" s="38"/>
      <c r="H34" s="20">
        <v>0</v>
      </c>
      <c r="I34" s="20">
        <v>0</v>
      </c>
      <c r="J34" s="12">
        <f aca="true" t="shared" si="4" ref="J34:J44">SUM(D34:I34)-K34-L34</f>
        <v>1520</v>
      </c>
      <c r="K34" s="29">
        <f aca="true" t="shared" si="5" ref="K34:K44">SMALL(D34:I34,2)</f>
        <v>0</v>
      </c>
      <c r="L34" s="29">
        <f aca="true" t="shared" si="6" ref="L34:L44">SMALL(D34:I34,1)</f>
        <v>0</v>
      </c>
      <c r="M34" s="24">
        <f aca="true" t="shared" si="7" ref="M34:M44">J34/4</f>
        <v>380</v>
      </c>
    </row>
    <row r="35" spans="1:13" ht="12.75">
      <c r="A35" s="14">
        <v>2</v>
      </c>
      <c r="B35" s="19" t="s">
        <v>24</v>
      </c>
      <c r="C35" s="15" t="s">
        <v>27</v>
      </c>
      <c r="D35" s="20">
        <v>509</v>
      </c>
      <c r="E35" s="20">
        <v>506</v>
      </c>
      <c r="F35" s="20">
        <v>495</v>
      </c>
      <c r="G35" s="38"/>
      <c r="H35" s="20">
        <v>0</v>
      </c>
      <c r="I35" s="20">
        <v>0</v>
      </c>
      <c r="J35" s="12">
        <f t="shared" si="4"/>
        <v>1510</v>
      </c>
      <c r="K35" s="29">
        <f t="shared" si="5"/>
        <v>0</v>
      </c>
      <c r="L35" s="29">
        <f t="shared" si="6"/>
        <v>0</v>
      </c>
      <c r="M35" s="24">
        <f t="shared" si="7"/>
        <v>377.5</v>
      </c>
    </row>
    <row r="36" spans="1:17" ht="12.75">
      <c r="A36" s="16">
        <v>3</v>
      </c>
      <c r="B36" s="19" t="s">
        <v>61</v>
      </c>
      <c r="C36" s="21" t="s">
        <v>5</v>
      </c>
      <c r="D36" s="20">
        <v>480</v>
      </c>
      <c r="E36" s="20">
        <v>491</v>
      </c>
      <c r="F36" s="20">
        <v>506</v>
      </c>
      <c r="G36" s="38"/>
      <c r="H36" s="20">
        <v>0</v>
      </c>
      <c r="I36" s="20">
        <v>0</v>
      </c>
      <c r="J36" s="12">
        <f t="shared" si="4"/>
        <v>1477</v>
      </c>
      <c r="K36" s="29">
        <f t="shared" si="5"/>
        <v>0</v>
      </c>
      <c r="L36" s="29">
        <f t="shared" si="6"/>
        <v>0</v>
      </c>
      <c r="M36" s="24">
        <f t="shared" si="7"/>
        <v>369.25</v>
      </c>
      <c r="Q36" s="9"/>
    </row>
    <row r="37" spans="1:13" ht="12.75">
      <c r="A37" s="14">
        <v>4</v>
      </c>
      <c r="B37" s="19" t="s">
        <v>43</v>
      </c>
      <c r="C37" s="15" t="s">
        <v>60</v>
      </c>
      <c r="D37" s="20">
        <v>483</v>
      </c>
      <c r="E37" s="20">
        <v>480</v>
      </c>
      <c r="F37" s="20">
        <v>477</v>
      </c>
      <c r="G37" s="38"/>
      <c r="H37" s="20">
        <v>0</v>
      </c>
      <c r="I37" s="20">
        <v>0</v>
      </c>
      <c r="J37" s="12">
        <f t="shared" si="4"/>
        <v>1440</v>
      </c>
      <c r="K37" s="29">
        <f t="shared" si="5"/>
        <v>0</v>
      </c>
      <c r="L37" s="29">
        <f t="shared" si="6"/>
        <v>0</v>
      </c>
      <c r="M37" s="24">
        <f t="shared" si="7"/>
        <v>360</v>
      </c>
    </row>
    <row r="38" spans="1:13" ht="12.75">
      <c r="A38" s="14">
        <v>5</v>
      </c>
      <c r="B38" s="19" t="s">
        <v>67</v>
      </c>
      <c r="C38" s="21" t="s">
        <v>39</v>
      </c>
      <c r="D38" s="20">
        <v>0</v>
      </c>
      <c r="E38" s="20">
        <v>532</v>
      </c>
      <c r="F38" s="14">
        <v>526</v>
      </c>
      <c r="G38" s="38"/>
      <c r="H38" s="20">
        <v>0</v>
      </c>
      <c r="I38" s="20">
        <v>0</v>
      </c>
      <c r="J38" s="12">
        <f t="shared" si="4"/>
        <v>1058</v>
      </c>
      <c r="K38" s="29">
        <f t="shared" si="5"/>
        <v>0</v>
      </c>
      <c r="L38" s="29">
        <f t="shared" si="6"/>
        <v>0</v>
      </c>
      <c r="M38" s="24">
        <f t="shared" si="7"/>
        <v>264.5</v>
      </c>
    </row>
    <row r="39" spans="1:13" ht="12.75">
      <c r="A39" s="14">
        <v>6</v>
      </c>
      <c r="B39" s="17" t="s">
        <v>57</v>
      </c>
      <c r="C39" s="17" t="s">
        <v>54</v>
      </c>
      <c r="D39" s="20">
        <v>521</v>
      </c>
      <c r="E39" s="20">
        <v>0</v>
      </c>
      <c r="F39" s="20">
        <v>528</v>
      </c>
      <c r="G39" s="38"/>
      <c r="H39" s="20">
        <v>0</v>
      </c>
      <c r="I39" s="20">
        <v>0</v>
      </c>
      <c r="J39" s="12">
        <f t="shared" si="4"/>
        <v>1049</v>
      </c>
      <c r="K39" s="29">
        <f t="shared" si="5"/>
        <v>0</v>
      </c>
      <c r="L39" s="29">
        <f t="shared" si="6"/>
        <v>0</v>
      </c>
      <c r="M39" s="24">
        <f t="shared" si="7"/>
        <v>262.25</v>
      </c>
    </row>
    <row r="40" spans="1:13" ht="12.75">
      <c r="A40" s="16">
        <v>7</v>
      </c>
      <c r="B40" s="19" t="s">
        <v>56</v>
      </c>
      <c r="C40" s="21" t="s">
        <v>36</v>
      </c>
      <c r="D40" s="20">
        <v>533</v>
      </c>
      <c r="E40" s="20">
        <v>0</v>
      </c>
      <c r="F40" s="20">
        <v>503</v>
      </c>
      <c r="G40" s="38"/>
      <c r="H40" s="20">
        <v>0</v>
      </c>
      <c r="I40" s="20">
        <v>0</v>
      </c>
      <c r="J40" s="12">
        <f t="shared" si="4"/>
        <v>1036</v>
      </c>
      <c r="K40" s="29">
        <f t="shared" si="5"/>
        <v>0</v>
      </c>
      <c r="L40" s="29">
        <f t="shared" si="6"/>
        <v>0</v>
      </c>
      <c r="M40" s="24">
        <f t="shared" si="7"/>
        <v>259</v>
      </c>
    </row>
    <row r="41" spans="1:13" ht="12.75">
      <c r="A41" s="14">
        <v>8</v>
      </c>
      <c r="B41" s="19" t="s">
        <v>44</v>
      </c>
      <c r="C41" s="15" t="s">
        <v>58</v>
      </c>
      <c r="D41" s="20">
        <v>499</v>
      </c>
      <c r="E41" s="20">
        <v>0</v>
      </c>
      <c r="F41" s="20">
        <v>530</v>
      </c>
      <c r="G41" s="38"/>
      <c r="H41" s="20">
        <v>0</v>
      </c>
      <c r="I41" s="20">
        <v>0</v>
      </c>
      <c r="J41" s="12">
        <f t="shared" si="4"/>
        <v>1029</v>
      </c>
      <c r="K41" s="29">
        <f t="shared" si="5"/>
        <v>0</v>
      </c>
      <c r="L41" s="29">
        <f t="shared" si="6"/>
        <v>0</v>
      </c>
      <c r="M41" s="24">
        <f t="shared" si="7"/>
        <v>257.25</v>
      </c>
    </row>
    <row r="42" spans="1:13" ht="12.75">
      <c r="A42" s="14">
        <v>9</v>
      </c>
      <c r="B42" s="17" t="s">
        <v>18</v>
      </c>
      <c r="C42" s="17" t="s">
        <v>34</v>
      </c>
      <c r="D42" s="20">
        <v>494</v>
      </c>
      <c r="E42" s="20">
        <v>0</v>
      </c>
      <c r="F42" s="20">
        <v>488</v>
      </c>
      <c r="G42" s="38"/>
      <c r="H42" s="20">
        <v>0</v>
      </c>
      <c r="I42" s="20">
        <v>0</v>
      </c>
      <c r="J42" s="12">
        <f t="shared" si="4"/>
        <v>982</v>
      </c>
      <c r="K42" s="29">
        <f t="shared" si="5"/>
        <v>0</v>
      </c>
      <c r="L42" s="29">
        <f t="shared" si="6"/>
        <v>0</v>
      </c>
      <c r="M42" s="24">
        <f t="shared" si="7"/>
        <v>245.5</v>
      </c>
    </row>
    <row r="43" spans="1:13" ht="12.75">
      <c r="A43" s="14">
        <v>10</v>
      </c>
      <c r="B43" s="17" t="s">
        <v>59</v>
      </c>
      <c r="C43" s="17" t="s">
        <v>14</v>
      </c>
      <c r="D43" s="20">
        <v>489</v>
      </c>
      <c r="E43" s="20">
        <v>0</v>
      </c>
      <c r="F43" s="20">
        <v>482</v>
      </c>
      <c r="G43" s="38"/>
      <c r="H43" s="20">
        <v>0</v>
      </c>
      <c r="I43" s="20">
        <v>0</v>
      </c>
      <c r="J43" s="12">
        <f t="shared" si="4"/>
        <v>971</v>
      </c>
      <c r="K43" s="29">
        <f t="shared" si="5"/>
        <v>0</v>
      </c>
      <c r="L43" s="29">
        <f t="shared" si="6"/>
        <v>0</v>
      </c>
      <c r="M43" s="24">
        <f t="shared" si="7"/>
        <v>242.75</v>
      </c>
    </row>
    <row r="44" spans="1:13" ht="12.75">
      <c r="A44" s="16">
        <v>11</v>
      </c>
      <c r="B44" s="19" t="s">
        <v>74</v>
      </c>
      <c r="C44" s="21" t="s">
        <v>39</v>
      </c>
      <c r="D44" s="20">
        <v>0</v>
      </c>
      <c r="E44" s="20">
        <v>0</v>
      </c>
      <c r="F44" s="20">
        <v>513</v>
      </c>
      <c r="G44" s="38"/>
      <c r="H44" s="20"/>
      <c r="I44" s="20"/>
      <c r="J44" s="12">
        <f t="shared" si="4"/>
        <v>513</v>
      </c>
      <c r="K44" s="29">
        <f t="shared" si="5"/>
        <v>0</v>
      </c>
      <c r="L44" s="29">
        <f t="shared" si="6"/>
        <v>0</v>
      </c>
      <c r="M44" s="24">
        <f t="shared" si="7"/>
        <v>128.25</v>
      </c>
    </row>
    <row r="45" spans="1:13" ht="12.75">
      <c r="A45" s="8"/>
      <c r="B45" s="3"/>
      <c r="C45" s="4"/>
      <c r="D45" s="27"/>
      <c r="E45" s="27"/>
      <c r="F45" s="27"/>
      <c r="G45" s="34"/>
      <c r="H45" s="27"/>
      <c r="I45" s="27"/>
      <c r="J45" s="22"/>
      <c r="K45" s="7"/>
      <c r="L45" s="7"/>
      <c r="M45" s="25"/>
    </row>
    <row r="46" spans="1:13" ht="12.75">
      <c r="A46" s="5"/>
      <c r="D46" s="1"/>
      <c r="F46" s="1"/>
      <c r="G46" s="5"/>
      <c r="H46" s="6"/>
      <c r="I46" s="6"/>
      <c r="J46" s="1"/>
      <c r="M46" s="1"/>
    </row>
    <row r="47" spans="1:13" ht="15.75">
      <c r="A47" s="23" t="s">
        <v>29</v>
      </c>
      <c r="D47" s="1"/>
      <c r="F47" s="1"/>
      <c r="G47" s="5"/>
      <c r="H47" s="6"/>
      <c r="I47" s="6"/>
      <c r="J47" s="1"/>
      <c r="M47" s="1"/>
    </row>
    <row r="48" spans="1:13" ht="15.75">
      <c r="A48" s="45"/>
      <c r="D48" s="1"/>
      <c r="F48" s="1"/>
      <c r="G48" s="5"/>
      <c r="H48" s="6"/>
      <c r="I48" s="6"/>
      <c r="J48" s="1"/>
      <c r="M48" s="1"/>
    </row>
    <row r="49" spans="1:13" ht="12.75">
      <c r="A49" s="12"/>
      <c r="B49" s="13" t="s">
        <v>0</v>
      </c>
      <c r="C49" s="18" t="s">
        <v>1</v>
      </c>
      <c r="D49" s="12" t="s">
        <v>8</v>
      </c>
      <c r="E49" s="12" t="s">
        <v>9</v>
      </c>
      <c r="F49" s="12" t="s">
        <v>10</v>
      </c>
      <c r="G49" s="12" t="s">
        <v>11</v>
      </c>
      <c r="H49" s="12" t="s">
        <v>12</v>
      </c>
      <c r="I49" s="12" t="s">
        <v>13</v>
      </c>
      <c r="J49" s="12" t="s">
        <v>2</v>
      </c>
      <c r="K49" s="12" t="s">
        <v>6</v>
      </c>
      <c r="L49" s="12" t="s">
        <v>7</v>
      </c>
      <c r="M49" s="12" t="s">
        <v>15</v>
      </c>
    </row>
    <row r="50" spans="1:13" ht="12.75">
      <c r="A50" s="16">
        <v>1</v>
      </c>
      <c r="B50" s="19" t="s">
        <v>53</v>
      </c>
      <c r="C50" s="21" t="s">
        <v>54</v>
      </c>
      <c r="D50" s="20">
        <v>555</v>
      </c>
      <c r="E50" s="20">
        <v>556</v>
      </c>
      <c r="F50" s="20">
        <v>559</v>
      </c>
      <c r="G50" s="38"/>
      <c r="H50" s="20">
        <v>0</v>
      </c>
      <c r="I50" s="20">
        <v>0</v>
      </c>
      <c r="J50" s="12">
        <f>SUM(D50:I50)-K50-L50</f>
        <v>1670</v>
      </c>
      <c r="K50" s="29">
        <f>SMALL(D50:I50,2)</f>
        <v>0</v>
      </c>
      <c r="L50" s="29">
        <f>SMALL(D50:I50,1)</f>
        <v>0</v>
      </c>
      <c r="M50" s="24">
        <f>J50/4</f>
        <v>417.5</v>
      </c>
    </row>
    <row r="51" spans="1:13" ht="12.75">
      <c r="A51" s="16">
        <v>2</v>
      </c>
      <c r="B51" s="19" t="s">
        <v>55</v>
      </c>
      <c r="C51" s="15" t="s">
        <v>54</v>
      </c>
      <c r="D51" s="20">
        <v>545</v>
      </c>
      <c r="E51" s="20">
        <v>554</v>
      </c>
      <c r="F51" s="20">
        <v>542</v>
      </c>
      <c r="G51" s="38"/>
      <c r="H51" s="20">
        <v>0</v>
      </c>
      <c r="I51" s="20">
        <v>0</v>
      </c>
      <c r="J51" s="12">
        <f>SUM(D51:I51)-K51-L51</f>
        <v>1641</v>
      </c>
      <c r="K51" s="29">
        <f>SMALL(D51:I51,2)</f>
        <v>0</v>
      </c>
      <c r="L51" s="29">
        <f>SMALL(D51:I51,1)</f>
        <v>0</v>
      </c>
      <c r="M51" s="24">
        <f>J51/4</f>
        <v>410.25</v>
      </c>
    </row>
    <row r="52" spans="1:13" ht="12.75">
      <c r="A52" s="16">
        <v>3</v>
      </c>
      <c r="B52" s="19" t="s">
        <v>40</v>
      </c>
      <c r="C52" s="21" t="s">
        <v>39</v>
      </c>
      <c r="D52" s="20">
        <v>541</v>
      </c>
      <c r="E52" s="20">
        <v>552</v>
      </c>
      <c r="F52" s="20">
        <v>0</v>
      </c>
      <c r="G52" s="38"/>
      <c r="H52" s="20">
        <v>0</v>
      </c>
      <c r="I52" s="20">
        <v>0</v>
      </c>
      <c r="J52" s="12">
        <f>SUM(D52:I52)-K52-L52</f>
        <v>1093</v>
      </c>
      <c r="K52" s="29">
        <f>SMALL(D52:I52,2)</f>
        <v>0</v>
      </c>
      <c r="L52" s="29">
        <f>SMALL(D52:I52,1)</f>
        <v>0</v>
      </c>
      <c r="M52" s="24">
        <f>J52/4</f>
        <v>273.25</v>
      </c>
    </row>
    <row r="53" spans="1:13" ht="12.75">
      <c r="A53" s="16">
        <v>4</v>
      </c>
      <c r="B53" s="17" t="s">
        <v>51</v>
      </c>
      <c r="C53" s="17" t="s">
        <v>52</v>
      </c>
      <c r="D53" s="20">
        <v>559</v>
      </c>
      <c r="E53" s="20">
        <v>0</v>
      </c>
      <c r="F53" s="20">
        <v>0</v>
      </c>
      <c r="G53" s="38"/>
      <c r="H53" s="20">
        <v>0</v>
      </c>
      <c r="I53" s="20">
        <v>0</v>
      </c>
      <c r="J53" s="12">
        <f>SUM(D53:I53)-K53-L53</f>
        <v>559</v>
      </c>
      <c r="K53" s="29">
        <f>SMALL(D53:I53,2)</f>
        <v>0</v>
      </c>
      <c r="L53" s="29">
        <f>SMALL(D53:I53,1)</f>
        <v>0</v>
      </c>
      <c r="M53" s="24">
        <f>J53/4</f>
        <v>139.75</v>
      </c>
    </row>
    <row r="54" spans="1:17" ht="12.75">
      <c r="A54" s="16">
        <v>5</v>
      </c>
      <c r="B54" s="17" t="s">
        <v>4</v>
      </c>
      <c r="C54" s="15" t="s">
        <v>5</v>
      </c>
      <c r="D54" s="20">
        <v>0</v>
      </c>
      <c r="E54" s="20">
        <v>0</v>
      </c>
      <c r="F54" s="20">
        <v>481</v>
      </c>
      <c r="G54" s="38"/>
      <c r="H54" s="20">
        <v>0</v>
      </c>
      <c r="I54" s="20">
        <v>0</v>
      </c>
      <c r="J54" s="12">
        <f>SUM(D54:I54)-K54-L54</f>
        <v>481</v>
      </c>
      <c r="K54" s="29">
        <f>SMALL(D54:I54,2)</f>
        <v>0</v>
      </c>
      <c r="L54" s="29">
        <f>SMALL(D54:I54,1)</f>
        <v>0</v>
      </c>
      <c r="M54" s="24">
        <f>J54/4</f>
        <v>120.25</v>
      </c>
      <c r="Q54" s="9"/>
    </row>
    <row r="56" spans="1:12" s="2" customFormat="1" ht="12.75">
      <c r="A56" s="5"/>
      <c r="B56" s="26"/>
      <c r="C56" s="11"/>
      <c r="D56" s="40">
        <v>28</v>
      </c>
      <c r="E56" s="5">
        <v>20</v>
      </c>
      <c r="F56" s="40">
        <v>27</v>
      </c>
      <c r="G56" s="40">
        <v>0</v>
      </c>
      <c r="H56" s="40">
        <v>0</v>
      </c>
      <c r="I56" s="40">
        <v>0</v>
      </c>
      <c r="J56" s="22">
        <f>SUM(D56:I56)</f>
        <v>75</v>
      </c>
      <c r="K56" s="8">
        <f>J56*7</f>
        <v>525</v>
      </c>
      <c r="L56" s="8">
        <f>K56/3.5</f>
        <v>150</v>
      </c>
    </row>
    <row r="57" spans="6:12" ht="12.75">
      <c r="F57" s="28"/>
      <c r="G57" s="39"/>
      <c r="H57" s="28"/>
      <c r="I57" s="28"/>
      <c r="J57" s="28"/>
      <c r="K57" s="28"/>
      <c r="L57" s="28"/>
    </row>
    <row r="58" ht="12.75">
      <c r="F58" s="36"/>
    </row>
    <row r="60" spans="1:13" s="3" customFormat="1" ht="12.75">
      <c r="A60" s="7"/>
      <c r="B60" s="30"/>
      <c r="C60" s="41"/>
      <c r="D60" s="42"/>
      <c r="E60" s="42"/>
      <c r="G60" s="4"/>
      <c r="M60" s="43"/>
    </row>
    <row r="61" ht="12.75">
      <c r="E61" s="47"/>
    </row>
  </sheetData>
  <sheetProtection/>
  <mergeCells count="2">
    <mergeCell ref="A4:K4"/>
    <mergeCell ref="A2:L2"/>
  </mergeCells>
  <printOptions/>
  <pageMargins left="0.2362204724409449" right="0.2755905511811024" top="0.2362204724409449" bottom="0.4724409448818898" header="0.2362204724409449" footer="0.2362204724409449"/>
  <pageSetup fitToHeight="2" horizontalDpi="600" verticalDpi="600" orientation="portrait" paperSize="9" r:id="rId2"/>
  <headerFooter alignWithMargins="0">
    <oddFooter>&amp;CSpP-Liga - Seite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RaumUmwelt Planungsges.m.b.H.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Aitonitsch</dc:creator>
  <cp:keywords/>
  <dc:description/>
  <cp:lastModifiedBy>Franz</cp:lastModifiedBy>
  <cp:lastPrinted>2019-05-15T07:57:10Z</cp:lastPrinted>
  <dcterms:created xsi:type="dcterms:W3CDTF">2000-05-08T07:27:28Z</dcterms:created>
  <dcterms:modified xsi:type="dcterms:W3CDTF">2019-06-11T16:14:12Z</dcterms:modified>
  <cp:category/>
  <cp:version/>
  <cp:contentType/>
  <cp:contentStatus/>
</cp:coreProperties>
</file>